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9120" activeTab="0"/>
  </bookViews>
  <sheets>
    <sheet name="Transcript Review Worksheet" sheetId="1" r:id="rId1"/>
    <sheet name="Clock_Hr" sheetId="2" r:id="rId2"/>
  </sheets>
  <definedNames>
    <definedName name="_xlnm.Print_Area" localSheetId="0">'Transcript Review Worksheet'!$B$2:$Q$35</definedName>
  </definedNames>
  <calcPr fullCalcOnLoad="1"/>
</workbook>
</file>

<file path=xl/sharedStrings.xml><?xml version="1.0" encoding="utf-8"?>
<sst xmlns="http://schemas.openxmlformats.org/spreadsheetml/2006/main" count="72" uniqueCount="48">
  <si>
    <t>Credits</t>
  </si>
  <si>
    <t>Term</t>
  </si>
  <si>
    <t>Year</t>
  </si>
  <si>
    <t>Bank Credits</t>
  </si>
  <si>
    <t xml:space="preserve">   Pre -      July 1, 1992 Credits</t>
  </si>
  <si>
    <t xml:space="preserve">   Pre -      July 1, 1992 Units</t>
  </si>
  <si>
    <r>
      <t>Total</t>
    </r>
    <r>
      <rPr>
        <b/>
        <sz val="10"/>
        <rFont val="Arial"/>
        <family val="2"/>
      </rPr>
      <t xml:space="preserve"> Quarter </t>
    </r>
    <r>
      <rPr>
        <sz val="10"/>
        <rFont val="Arial"/>
        <family val="0"/>
      </rPr>
      <t>Banked Credit Units:</t>
    </r>
  </si>
  <si>
    <r>
      <t xml:space="preserve">Total </t>
    </r>
    <r>
      <rPr>
        <b/>
        <sz val="10"/>
        <rFont val="Arial"/>
        <family val="2"/>
      </rPr>
      <t>Semester</t>
    </r>
    <r>
      <rPr>
        <sz val="10"/>
        <rFont val="Arial"/>
        <family val="0"/>
      </rPr>
      <t xml:space="preserve"> Banked Credit Units:</t>
    </r>
  </si>
  <si>
    <r>
      <t>Quarter</t>
    </r>
    <r>
      <rPr>
        <sz val="10"/>
        <rFont val="Arial"/>
        <family val="0"/>
      </rPr>
      <t xml:space="preserve"> School Name</t>
    </r>
  </si>
  <si>
    <r>
      <t>Semester</t>
    </r>
    <r>
      <rPr>
        <sz val="10"/>
        <rFont val="Arial"/>
        <family val="0"/>
      </rPr>
      <t xml:space="preserve"> School Name</t>
    </r>
  </si>
  <si>
    <t>Quarter Credits</t>
  </si>
  <si>
    <t>Semester Credits</t>
  </si>
  <si>
    <t>Total Quarter Units:</t>
  </si>
  <si>
    <t>Total Semester Units:</t>
  </si>
  <si>
    <t>Total Units at Time of Review:</t>
  </si>
  <si>
    <t>Total:</t>
  </si>
  <si>
    <t xml:space="preserve">  Post -      July 1, 1992 Units</t>
  </si>
  <si>
    <t>Student Name:</t>
  </si>
  <si>
    <t>Or</t>
  </si>
  <si>
    <t>FT* Terms of Remaining Eligibility:</t>
  </si>
  <si>
    <t>*Terms of remaining eligibility shown are for a student enrolled for 15 or more credits per term.  Student may have more remaining terms of eligibility if enrolled less than full-time.</t>
  </si>
  <si>
    <t>Created by Paul Hatch, Director of Financial Aid - Hibbing Community College - October 2004.  Users of this spreadsheet are responsible for confirming the accuracy of all calculations.</t>
  </si>
  <si>
    <t>HS Grad Date:</t>
  </si>
  <si>
    <t>Transcript Review Date:</t>
  </si>
  <si>
    <t>Four years of full-time attendance equals 96 units.  Schools may exceed the maximum of 96 units by disbursing one more term of State Grant to students attending a school on the quarter system who have not yet exceeded 94.4 units or students attending a semester school who have not yet exceeded 93.6 units.</t>
  </si>
  <si>
    <t>Postsecondary Education Units Calculator for Progressive Clock Hour Transcripts</t>
  </si>
  <si>
    <t>YES</t>
  </si>
  <si>
    <t>Post July 1, 1992 Conversion</t>
  </si>
  <si>
    <t>Was course work taken after July 1, 1992?</t>
  </si>
  <si>
    <t>NO</t>
  </si>
  <si>
    <t>Quarter</t>
  </si>
  <si>
    <t xml:space="preserve"> </t>
  </si>
  <si>
    <t>Clock Hours Per Week</t>
  </si>
  <si>
    <t>Units</t>
  </si>
  <si>
    <t>Pre-July 1, 1992 Conversion</t>
  </si>
  <si>
    <t>Clock Hour</t>
  </si>
  <si>
    <t>(Enter data in orange cells)</t>
  </si>
  <si>
    <t>SSN</t>
  </si>
  <si>
    <t>Total Hours in Student's Period of Enrollment</t>
  </si>
  <si>
    <t>Total Weeks in Student's Period of Enrollment</t>
  </si>
  <si>
    <t>Average Clock Hours per Week</t>
  </si>
  <si>
    <t>Enrollment Level (in credits)</t>
  </si>
  <si>
    <t>Units for Enrollment Level</t>
  </si>
  <si>
    <t>Total Units for Period of Enrollment</t>
  </si>
  <si>
    <t>PAGE ON THAT PAGE</t>
  </si>
  <si>
    <t xml:space="preserve">REMEMBER TO CLEAR </t>
  </si>
  <si>
    <t>CLEAR CLOCK_HR</t>
  </si>
  <si>
    <r>
      <t xml:space="preserve">MN State Grant Program Transcript Review Spreadsheet </t>
    </r>
    <r>
      <rPr>
        <sz val="14"/>
        <color indexed="59"/>
        <rFont val="Arial"/>
        <family val="2"/>
      </rPr>
      <t>(Effective 2010-2011 and Thereafter)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</si>
</sst>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"/>
    <numFmt numFmtId="166" formatCode="[$-409]mmmmm\-yy;@"/>
    <numFmt numFmtId="167" formatCode="[$-409]h:mm:ss\ AM/PM"/>
    <numFmt numFmtId="168" formatCode="000\-00\-0000"/>
    <numFmt numFmtId="169" formatCode="0.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26"/>
      <color indexed="59"/>
      <name val="Arial"/>
      <family val="2"/>
    </font>
    <font>
      <sz val="20"/>
      <color indexed="56"/>
      <name val="Arial"/>
      <family val="2"/>
    </font>
    <font>
      <sz val="26"/>
      <color indexed="56"/>
      <name val="Arial"/>
      <family val="2"/>
    </font>
    <font>
      <sz val="20"/>
      <color indexed="16"/>
      <name val="Arial"/>
      <family val="2"/>
    </font>
    <font>
      <b/>
      <sz val="14"/>
      <color indexed="5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color indexed="5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8"/>
      <name val="Tahoma"/>
      <family val="2"/>
    </font>
    <font>
      <sz val="14"/>
      <color indexed="5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9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>
      <alignment/>
    </xf>
    <xf numFmtId="0" fontId="12" fillId="34" borderId="17" xfId="0" applyFont="1" applyFill="1" applyBorder="1" applyAlignment="1">
      <alignment horizontal="left" vertical="center" wrapText="1"/>
    </xf>
    <xf numFmtId="168" fontId="13" fillId="35" borderId="18" xfId="0" applyNumberFormat="1" applyFont="1" applyFill="1" applyBorder="1" applyAlignment="1" applyProtection="1">
      <alignment horizontal="center" vertical="center"/>
      <protection/>
    </xf>
    <xf numFmtId="14" fontId="5" fillId="34" borderId="15" xfId="0" applyNumberFormat="1" applyFont="1" applyFill="1" applyBorder="1" applyAlignment="1" applyProtection="1">
      <alignment horizontal="left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1" fontId="0" fillId="0" borderId="0" xfId="0" applyNumberFormat="1" applyAlignment="1">
      <alignment/>
    </xf>
    <xf numFmtId="0" fontId="0" fillId="36" borderId="21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5" fillId="36" borderId="2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38" borderId="10" xfId="0" applyFill="1" applyBorder="1" applyAlignment="1" applyProtection="1">
      <alignment/>
      <protection/>
    </xf>
    <xf numFmtId="0" fontId="0" fillId="38" borderId="14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 locked="0"/>
    </xf>
    <xf numFmtId="0" fontId="38" fillId="0" borderId="0" xfId="0" applyFont="1" applyAlignment="1">
      <alignment/>
    </xf>
    <xf numFmtId="0" fontId="0" fillId="36" borderId="10" xfId="0" applyFont="1" applyFill="1" applyBorder="1" applyAlignment="1" applyProtection="1">
      <alignment horizontal="center"/>
      <protection locked="0"/>
    </xf>
    <xf numFmtId="1" fontId="0" fillId="36" borderId="10" xfId="0" applyNumberFormat="1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 applyProtection="1">
      <alignment/>
      <protection locked="0"/>
    </xf>
    <xf numFmtId="0" fontId="0" fillId="39" borderId="15" xfId="0" applyFont="1" applyFill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/>
    </xf>
    <xf numFmtId="169" fontId="0" fillId="33" borderId="10" xfId="0" applyNumberFormat="1" applyFill="1" applyBorder="1" applyAlignment="1" applyProtection="1">
      <alignment/>
      <protection/>
    </xf>
    <xf numFmtId="169" fontId="0" fillId="33" borderId="22" xfId="0" applyNumberFormat="1" applyFill="1" applyBorder="1" applyAlignment="1" applyProtection="1">
      <alignment horizontal="right" vertical="center"/>
      <protection/>
    </xf>
    <xf numFmtId="169" fontId="0" fillId="33" borderId="10" xfId="0" applyNumberFormat="1" applyFont="1" applyFill="1" applyBorder="1" applyAlignment="1" applyProtection="1">
      <alignment/>
      <protection/>
    </xf>
    <xf numFmtId="169" fontId="0" fillId="0" borderId="20" xfId="0" applyNumberFormat="1" applyBorder="1" applyAlignment="1">
      <alignment/>
    </xf>
    <xf numFmtId="0" fontId="56" fillId="0" borderId="0" xfId="0" applyFont="1" applyAlignment="1" applyProtection="1">
      <alignment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9" fontId="4" fillId="40" borderId="29" xfId="0" applyNumberFormat="1" applyFont="1" applyFill="1" applyBorder="1" applyAlignment="1" applyProtection="1">
      <alignment horizontal="center" vertical="center"/>
      <protection/>
    </xf>
    <xf numFmtId="169" fontId="4" fillId="40" borderId="30" xfId="0" applyNumberFormat="1" applyFont="1" applyFill="1" applyBorder="1" applyAlignment="1" applyProtection="1">
      <alignment horizontal="center" vertical="center"/>
      <protection/>
    </xf>
    <xf numFmtId="169" fontId="4" fillId="40" borderId="3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38" xfId="0" applyFont="1" applyBorder="1" applyAlignment="1" applyProtection="1">
      <alignment horizontal="right" vertical="center"/>
      <protection/>
    </xf>
    <xf numFmtId="169" fontId="11" fillId="0" borderId="33" xfId="0" applyNumberFormat="1" applyFont="1" applyFill="1" applyBorder="1" applyAlignment="1" applyProtection="1">
      <alignment horizontal="center" vertical="center"/>
      <protection/>
    </xf>
    <xf numFmtId="169" fontId="11" fillId="0" borderId="33" xfId="0" applyNumberFormat="1" applyFont="1" applyBorder="1" applyAlignment="1" applyProtection="1">
      <alignment horizontal="center" vertical="center"/>
      <protection/>
    </xf>
    <xf numFmtId="169" fontId="11" fillId="0" borderId="39" xfId="0" applyNumberFormat="1" applyFont="1" applyBorder="1" applyAlignment="1" applyProtection="1">
      <alignment horizontal="center" vertical="center"/>
      <protection/>
    </xf>
    <xf numFmtId="169" fontId="11" fillId="0" borderId="0" xfId="0" applyNumberFormat="1" applyFont="1" applyAlignment="1" applyProtection="1">
      <alignment horizontal="center" vertical="center"/>
      <protection/>
    </xf>
    <xf numFmtId="169" fontId="11" fillId="0" borderId="40" xfId="0" applyNumberFormat="1" applyFont="1" applyBorder="1" applyAlignment="1" applyProtection="1">
      <alignment horizontal="center" vertical="center"/>
      <protection/>
    </xf>
    <xf numFmtId="169" fontId="11" fillId="0" borderId="36" xfId="0" applyNumberFormat="1" applyFont="1" applyBorder="1" applyAlignment="1" applyProtection="1">
      <alignment horizontal="center" vertical="center"/>
      <protection/>
    </xf>
    <xf numFmtId="169" fontId="11" fillId="0" borderId="41" xfId="0" applyNumberFormat="1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0" fillId="0" borderId="43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11" fillId="0" borderId="33" xfId="0" applyFont="1" applyBorder="1" applyAlignment="1" applyProtection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0" fillId="36" borderId="44" xfId="0" applyFill="1" applyBorder="1" applyAlignment="1" applyProtection="1">
      <alignment vertical="center"/>
      <protection locked="0"/>
    </xf>
    <xf numFmtId="0" fontId="0" fillId="36" borderId="45" xfId="0" applyFill="1" applyBorder="1" applyAlignment="1" applyProtection="1">
      <alignment vertical="center"/>
      <protection locked="0"/>
    </xf>
    <xf numFmtId="0" fontId="14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68" fontId="6" fillId="36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14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44" xfId="0" applyNumberFormat="1" applyFont="1" applyFill="1" applyBorder="1" applyAlignment="1" applyProtection="1">
      <alignment horizontal="center" vertical="center"/>
      <protection locked="0"/>
    </xf>
    <xf numFmtId="14" fontId="4" fillId="36" borderId="19" xfId="0" applyNumberFormat="1" applyFont="1" applyFill="1" applyBorder="1" applyAlignment="1" applyProtection="1">
      <alignment horizontal="center" vertical="center"/>
      <protection locked="0"/>
    </xf>
    <xf numFmtId="14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wrapText="1"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3"/>
    <pageSetUpPr fitToPage="1"/>
  </sheetPr>
  <dimension ref="A2:R37"/>
  <sheetViews>
    <sheetView showGridLines="0" tabSelected="1" defaultGridColor="0" zoomScale="85" zoomScaleNormal="85" zoomScalePageLayoutView="0" colorId="16" workbookViewId="0" topLeftCell="A1">
      <selection activeCell="B6" sqref="B6"/>
    </sheetView>
  </sheetViews>
  <sheetFormatPr defaultColWidth="9.140625" defaultRowHeight="12.75"/>
  <cols>
    <col min="1" max="1" width="11.28125" style="0" customWidth="1"/>
    <col min="2" max="2" width="12.7109375" style="1" customWidth="1"/>
    <col min="3" max="3" width="5.7109375" style="1" customWidth="1"/>
    <col min="4" max="4" width="6.421875" style="1" customWidth="1"/>
    <col min="5" max="5" width="8.7109375" style="0" customWidth="1"/>
    <col min="6" max="6" width="10.8515625" style="0" customWidth="1"/>
    <col min="7" max="7" width="11.8515625" style="3" customWidth="1"/>
    <col min="8" max="8" width="12.00390625" style="3" customWidth="1"/>
    <col min="9" max="9" width="7.421875" style="0" customWidth="1"/>
    <col min="10" max="10" width="12.421875" style="1" customWidth="1"/>
    <col min="11" max="11" width="7.140625" style="1" customWidth="1"/>
    <col min="12" max="12" width="6.140625" style="1" customWidth="1"/>
    <col min="13" max="13" width="7.00390625" style="0" customWidth="1"/>
    <col min="14" max="14" width="10.28125" style="0" customWidth="1"/>
    <col min="15" max="15" width="11.8515625" style="3" customWidth="1"/>
    <col min="16" max="16" width="12.140625" style="3" customWidth="1"/>
  </cols>
  <sheetData>
    <row r="1" ht="13.5" thickBot="1"/>
    <row r="2" spans="1:17" ht="36.75" customHeight="1" thickBot="1">
      <c r="A2" s="23"/>
      <c r="B2" s="24" t="s">
        <v>17</v>
      </c>
      <c r="C2" s="103"/>
      <c r="D2" s="104"/>
      <c r="E2" s="104"/>
      <c r="F2" s="105"/>
      <c r="G2" s="27" t="s">
        <v>22</v>
      </c>
      <c r="H2" s="118"/>
      <c r="I2" s="119"/>
      <c r="J2" s="26" t="s">
        <v>23</v>
      </c>
      <c r="K2" s="120"/>
      <c r="L2" s="121"/>
      <c r="M2" s="121"/>
      <c r="N2" s="25" t="s">
        <v>37</v>
      </c>
      <c r="O2" s="115"/>
      <c r="P2" s="116"/>
      <c r="Q2" s="117"/>
    </row>
    <row r="3" spans="2:17" ht="30" customHeight="1" thickBot="1">
      <c r="B3" s="106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2:17" ht="27" customHeight="1" thickBot="1">
      <c r="B4" s="109" t="s">
        <v>10</v>
      </c>
      <c r="C4" s="110"/>
      <c r="D4" s="110"/>
      <c r="E4" s="110"/>
      <c r="F4" s="110"/>
      <c r="G4" s="110"/>
      <c r="H4" s="110"/>
      <c r="I4" s="111"/>
      <c r="J4" s="112" t="s">
        <v>11</v>
      </c>
      <c r="K4" s="113"/>
      <c r="L4" s="113"/>
      <c r="M4" s="113"/>
      <c r="N4" s="113"/>
      <c r="O4" s="113"/>
      <c r="P4" s="113"/>
      <c r="Q4" s="114"/>
    </row>
    <row r="5" spans="2:17" s="2" customFormat="1" ht="44.25" customHeight="1">
      <c r="B5" s="6" t="s">
        <v>8</v>
      </c>
      <c r="C5" s="7" t="s">
        <v>1</v>
      </c>
      <c r="D5" s="7" t="s">
        <v>2</v>
      </c>
      <c r="E5" s="7" t="s">
        <v>0</v>
      </c>
      <c r="F5" s="8" t="s">
        <v>16</v>
      </c>
      <c r="G5" s="8" t="s">
        <v>4</v>
      </c>
      <c r="H5" s="8" t="s">
        <v>5</v>
      </c>
      <c r="I5" s="9" t="s">
        <v>3</v>
      </c>
      <c r="J5" s="18" t="s">
        <v>9</v>
      </c>
      <c r="K5" s="19" t="s">
        <v>1</v>
      </c>
      <c r="L5" s="19" t="s">
        <v>2</v>
      </c>
      <c r="M5" s="19" t="s">
        <v>0</v>
      </c>
      <c r="N5" s="8" t="s">
        <v>16</v>
      </c>
      <c r="O5" s="8" t="s">
        <v>4</v>
      </c>
      <c r="P5" s="8" t="s">
        <v>5</v>
      </c>
      <c r="Q5" s="9" t="s">
        <v>3</v>
      </c>
    </row>
    <row r="6" spans="2:17" ht="18" customHeight="1">
      <c r="B6" s="35"/>
      <c r="C6" s="43"/>
      <c r="D6" s="44"/>
      <c r="E6" s="36"/>
      <c r="F6" s="22">
        <f aca="true" t="shared" si="0" ref="F6:F25">IF(E6&gt;15,8,IF(E6&lt;16,ROUND(E6*0.53333,1)))</f>
        <v>0</v>
      </c>
      <c r="G6" s="36"/>
      <c r="H6" s="5">
        <f>IF(G6&lt;6,0,IF(G6&lt;9,4,IF(G6&lt;12,6,IF(G6&lt;999,8))))</f>
        <v>0</v>
      </c>
      <c r="I6" s="45"/>
      <c r="J6" s="35"/>
      <c r="K6" s="43"/>
      <c r="L6" s="44"/>
      <c r="M6" s="36"/>
      <c r="N6" s="4">
        <f>IF(M6&gt;15,12,IF(M6&lt;16,ROUND(M6*0.8,1)))</f>
        <v>0</v>
      </c>
      <c r="O6" s="36"/>
      <c r="P6" s="5">
        <f>IF(O6&lt;6,0,IF(O6&lt;9,6,IF(O6&lt;12,9,IF(O6&lt;999,12))))</f>
        <v>0</v>
      </c>
      <c r="Q6" s="36"/>
    </row>
    <row r="7" spans="2:17" ht="18" customHeight="1">
      <c r="B7" s="35"/>
      <c r="C7" s="43"/>
      <c r="D7" s="44"/>
      <c r="E7" s="36"/>
      <c r="F7" s="22">
        <f t="shared" si="0"/>
        <v>0</v>
      </c>
      <c r="G7" s="36"/>
      <c r="H7" s="5">
        <f aca="true" t="shared" si="1" ref="H7:H25">IF(G7&lt;6,0,IF(G7&lt;9,4,IF(G7&lt;12,6,IF(G7&lt;999,8))))</f>
        <v>0</v>
      </c>
      <c r="I7" s="45"/>
      <c r="J7" s="35"/>
      <c r="K7" s="43"/>
      <c r="L7" s="44"/>
      <c r="M7" s="36"/>
      <c r="N7" s="4">
        <f>IF(M7&gt;15,12,IF(M7&lt;16,ROUND(M7*0.8,1)))</f>
        <v>0</v>
      </c>
      <c r="O7" s="36"/>
      <c r="P7" s="5">
        <f aca="true" t="shared" si="2" ref="P7:P26">IF(O7&lt;6,0,IF(O7&lt;9,6,IF(O7&lt;12,9,IF(O7&lt;999,12))))</f>
        <v>0</v>
      </c>
      <c r="Q7" s="36"/>
    </row>
    <row r="8" spans="2:17" ht="18" customHeight="1">
      <c r="B8" s="35"/>
      <c r="C8" s="43"/>
      <c r="D8" s="44"/>
      <c r="E8" s="36"/>
      <c r="F8" s="22">
        <f t="shared" si="0"/>
        <v>0</v>
      </c>
      <c r="G8" s="36"/>
      <c r="H8" s="5">
        <f t="shared" si="1"/>
        <v>0</v>
      </c>
      <c r="I8" s="45"/>
      <c r="J8" s="35"/>
      <c r="K8" s="43"/>
      <c r="L8" s="44"/>
      <c r="M8" s="36"/>
      <c r="N8" s="4">
        <f aca="true" t="shared" si="3" ref="N8:N26">IF(M8&gt;15,12,IF(M8&lt;16,ROUND(M8*0.8,1)))</f>
        <v>0</v>
      </c>
      <c r="O8" s="36"/>
      <c r="P8" s="5">
        <f t="shared" si="2"/>
        <v>0</v>
      </c>
      <c r="Q8" s="36"/>
    </row>
    <row r="9" spans="2:17" ht="18" customHeight="1">
      <c r="B9" s="35"/>
      <c r="C9" s="43"/>
      <c r="D9" s="44"/>
      <c r="E9" s="36"/>
      <c r="F9" s="22">
        <f t="shared" si="0"/>
        <v>0</v>
      </c>
      <c r="G9" s="36"/>
      <c r="H9" s="5">
        <f t="shared" si="1"/>
        <v>0</v>
      </c>
      <c r="I9" s="45"/>
      <c r="J9" s="35"/>
      <c r="K9" s="43"/>
      <c r="L9" s="44"/>
      <c r="M9" s="36"/>
      <c r="N9" s="4">
        <f>IF(M9&gt;15,12,IF(M9&lt;16,ROUND(M9*0.8,1)))</f>
        <v>0</v>
      </c>
      <c r="O9" s="36"/>
      <c r="P9" s="5">
        <f t="shared" si="2"/>
        <v>0</v>
      </c>
      <c r="Q9" s="36"/>
    </row>
    <row r="10" spans="2:17" ht="18" customHeight="1">
      <c r="B10" s="35"/>
      <c r="C10" s="43"/>
      <c r="D10" s="44"/>
      <c r="E10" s="36"/>
      <c r="F10" s="22">
        <f t="shared" si="0"/>
        <v>0</v>
      </c>
      <c r="G10" s="36"/>
      <c r="H10" s="5">
        <f t="shared" si="1"/>
        <v>0</v>
      </c>
      <c r="I10" s="45"/>
      <c r="J10" s="35"/>
      <c r="K10" s="43"/>
      <c r="L10" s="44"/>
      <c r="M10" s="36"/>
      <c r="N10" s="4">
        <f t="shared" si="3"/>
        <v>0</v>
      </c>
      <c r="O10" s="36"/>
      <c r="P10" s="5">
        <f t="shared" si="2"/>
        <v>0</v>
      </c>
      <c r="Q10" s="36"/>
    </row>
    <row r="11" spans="2:17" ht="18" customHeight="1">
      <c r="B11" s="35"/>
      <c r="C11" s="43"/>
      <c r="D11" s="44"/>
      <c r="E11" s="36"/>
      <c r="F11" s="22">
        <f t="shared" si="0"/>
        <v>0</v>
      </c>
      <c r="G11" s="36"/>
      <c r="H11" s="5">
        <f t="shared" si="1"/>
        <v>0</v>
      </c>
      <c r="I11" s="45"/>
      <c r="J11" s="35"/>
      <c r="K11" s="43"/>
      <c r="L11" s="44"/>
      <c r="M11" s="36"/>
      <c r="N11" s="4">
        <f t="shared" si="3"/>
        <v>0</v>
      </c>
      <c r="O11" s="36"/>
      <c r="P11" s="5">
        <f t="shared" si="2"/>
        <v>0</v>
      </c>
      <c r="Q11" s="36"/>
    </row>
    <row r="12" spans="2:17" ht="18" customHeight="1">
      <c r="B12" s="35"/>
      <c r="C12" s="43"/>
      <c r="D12" s="44"/>
      <c r="E12" s="36"/>
      <c r="F12" s="22">
        <f t="shared" si="0"/>
        <v>0</v>
      </c>
      <c r="G12" s="36"/>
      <c r="H12" s="5">
        <f t="shared" si="1"/>
        <v>0</v>
      </c>
      <c r="I12" s="45"/>
      <c r="J12" s="35"/>
      <c r="K12" s="43"/>
      <c r="L12" s="44"/>
      <c r="M12" s="36"/>
      <c r="N12" s="4">
        <f t="shared" si="3"/>
        <v>0</v>
      </c>
      <c r="O12" s="36"/>
      <c r="P12" s="5">
        <f t="shared" si="2"/>
        <v>0</v>
      </c>
      <c r="Q12" s="36"/>
    </row>
    <row r="13" spans="2:17" ht="18" customHeight="1">
      <c r="B13" s="35"/>
      <c r="C13" s="43"/>
      <c r="D13" s="44"/>
      <c r="E13" s="36"/>
      <c r="F13" s="22">
        <f t="shared" si="0"/>
        <v>0</v>
      </c>
      <c r="G13" s="36"/>
      <c r="H13" s="5">
        <f t="shared" si="1"/>
        <v>0</v>
      </c>
      <c r="I13" s="45"/>
      <c r="J13" s="35"/>
      <c r="K13" s="43"/>
      <c r="L13" s="44"/>
      <c r="M13" s="36"/>
      <c r="N13" s="4">
        <f t="shared" si="3"/>
        <v>0</v>
      </c>
      <c r="O13" s="36"/>
      <c r="P13" s="5">
        <f t="shared" si="2"/>
        <v>0</v>
      </c>
      <c r="Q13" s="36"/>
    </row>
    <row r="14" spans="2:17" ht="18" customHeight="1">
      <c r="B14" s="35"/>
      <c r="C14" s="43"/>
      <c r="D14" s="44"/>
      <c r="E14" s="36"/>
      <c r="F14" s="22">
        <f t="shared" si="0"/>
        <v>0</v>
      </c>
      <c r="G14" s="36"/>
      <c r="H14" s="5">
        <f t="shared" si="1"/>
        <v>0</v>
      </c>
      <c r="I14" s="45"/>
      <c r="J14" s="35"/>
      <c r="K14" s="43"/>
      <c r="L14" s="44"/>
      <c r="M14" s="36"/>
      <c r="N14" s="4">
        <f t="shared" si="3"/>
        <v>0</v>
      </c>
      <c r="O14" s="36"/>
      <c r="P14" s="5">
        <f t="shared" si="2"/>
        <v>0</v>
      </c>
      <c r="Q14" s="36"/>
    </row>
    <row r="15" spans="2:17" ht="18" customHeight="1">
      <c r="B15" s="35"/>
      <c r="C15" s="43"/>
      <c r="D15" s="44"/>
      <c r="E15" s="36"/>
      <c r="F15" s="22">
        <f t="shared" si="0"/>
        <v>0</v>
      </c>
      <c r="G15" s="36"/>
      <c r="H15" s="5">
        <f t="shared" si="1"/>
        <v>0</v>
      </c>
      <c r="I15" s="45"/>
      <c r="J15" s="35"/>
      <c r="K15" s="43"/>
      <c r="L15" s="44"/>
      <c r="M15" s="36"/>
      <c r="N15" s="4">
        <f t="shared" si="3"/>
        <v>0</v>
      </c>
      <c r="O15" s="36"/>
      <c r="P15" s="5">
        <f t="shared" si="2"/>
        <v>0</v>
      </c>
      <c r="Q15" s="36"/>
    </row>
    <row r="16" spans="2:17" ht="18" customHeight="1">
      <c r="B16" s="35"/>
      <c r="C16" s="43"/>
      <c r="D16" s="44"/>
      <c r="E16" s="36"/>
      <c r="F16" s="22">
        <f t="shared" si="0"/>
        <v>0</v>
      </c>
      <c r="G16" s="36"/>
      <c r="H16" s="5">
        <f t="shared" si="1"/>
        <v>0</v>
      </c>
      <c r="I16" s="45"/>
      <c r="J16" s="35"/>
      <c r="K16" s="43"/>
      <c r="L16" s="44"/>
      <c r="M16" s="36"/>
      <c r="N16" s="4">
        <f t="shared" si="3"/>
        <v>0</v>
      </c>
      <c r="O16" s="36"/>
      <c r="P16" s="5">
        <f t="shared" si="2"/>
        <v>0</v>
      </c>
      <c r="Q16" s="36"/>
    </row>
    <row r="17" spans="2:17" ht="18" customHeight="1">
      <c r="B17" s="35"/>
      <c r="C17" s="43"/>
      <c r="D17" s="44"/>
      <c r="E17" s="36"/>
      <c r="F17" s="22">
        <f t="shared" si="0"/>
        <v>0</v>
      </c>
      <c r="G17" s="36"/>
      <c r="H17" s="5">
        <f t="shared" si="1"/>
        <v>0</v>
      </c>
      <c r="I17" s="45"/>
      <c r="J17" s="35"/>
      <c r="K17" s="43"/>
      <c r="L17" s="44"/>
      <c r="M17" s="36"/>
      <c r="N17" s="4">
        <f t="shared" si="3"/>
        <v>0</v>
      </c>
      <c r="O17" s="36"/>
      <c r="P17" s="5">
        <f t="shared" si="2"/>
        <v>0</v>
      </c>
      <c r="Q17" s="36"/>
    </row>
    <row r="18" spans="2:17" ht="18" customHeight="1">
      <c r="B18" s="35"/>
      <c r="C18" s="43"/>
      <c r="D18" s="44"/>
      <c r="E18" s="36"/>
      <c r="F18" s="22">
        <f t="shared" si="0"/>
        <v>0</v>
      </c>
      <c r="G18" s="36"/>
      <c r="H18" s="5">
        <f t="shared" si="1"/>
        <v>0</v>
      </c>
      <c r="I18" s="45"/>
      <c r="J18" s="35"/>
      <c r="K18" s="43"/>
      <c r="L18" s="44"/>
      <c r="M18" s="36"/>
      <c r="N18" s="4">
        <f t="shared" si="3"/>
        <v>0</v>
      </c>
      <c r="O18" s="36"/>
      <c r="P18" s="5">
        <f t="shared" si="2"/>
        <v>0</v>
      </c>
      <c r="Q18" s="36"/>
    </row>
    <row r="19" spans="2:17" ht="18" customHeight="1">
      <c r="B19" s="35"/>
      <c r="C19" s="43"/>
      <c r="D19" s="44"/>
      <c r="E19" s="36"/>
      <c r="F19" s="22">
        <f t="shared" si="0"/>
        <v>0</v>
      </c>
      <c r="G19" s="36"/>
      <c r="H19" s="5">
        <f t="shared" si="1"/>
        <v>0</v>
      </c>
      <c r="I19" s="45"/>
      <c r="J19" s="35"/>
      <c r="K19" s="43"/>
      <c r="L19" s="44"/>
      <c r="M19" s="36"/>
      <c r="N19" s="4">
        <f t="shared" si="3"/>
        <v>0</v>
      </c>
      <c r="O19" s="36"/>
      <c r="P19" s="5">
        <f t="shared" si="2"/>
        <v>0</v>
      </c>
      <c r="Q19" s="36"/>
    </row>
    <row r="20" spans="2:17" ht="18" customHeight="1">
      <c r="B20" s="35"/>
      <c r="C20" s="43"/>
      <c r="D20" s="44"/>
      <c r="E20" s="36"/>
      <c r="F20" s="22">
        <f t="shared" si="0"/>
        <v>0</v>
      </c>
      <c r="G20" s="36"/>
      <c r="H20" s="5">
        <f t="shared" si="1"/>
        <v>0</v>
      </c>
      <c r="I20" s="45"/>
      <c r="J20" s="35"/>
      <c r="K20" s="43"/>
      <c r="L20" s="44"/>
      <c r="M20" s="36"/>
      <c r="N20" s="4">
        <f t="shared" si="3"/>
        <v>0</v>
      </c>
      <c r="O20" s="36"/>
      <c r="P20" s="5">
        <f t="shared" si="2"/>
        <v>0</v>
      </c>
      <c r="Q20" s="36"/>
    </row>
    <row r="21" spans="2:17" ht="18" customHeight="1">
      <c r="B21" s="35"/>
      <c r="C21" s="43"/>
      <c r="D21" s="44"/>
      <c r="E21" s="36"/>
      <c r="F21" s="22">
        <f t="shared" si="0"/>
        <v>0</v>
      </c>
      <c r="G21" s="36"/>
      <c r="H21" s="5">
        <f t="shared" si="1"/>
        <v>0</v>
      </c>
      <c r="I21" s="45"/>
      <c r="J21" s="35"/>
      <c r="K21" s="43"/>
      <c r="L21" s="44"/>
      <c r="M21" s="36"/>
      <c r="N21" s="4">
        <f t="shared" si="3"/>
        <v>0</v>
      </c>
      <c r="O21" s="36"/>
      <c r="P21" s="5">
        <f t="shared" si="2"/>
        <v>0</v>
      </c>
      <c r="Q21" s="36"/>
    </row>
    <row r="22" spans="2:17" ht="18" customHeight="1">
      <c r="B22" s="35"/>
      <c r="C22" s="43"/>
      <c r="D22" s="44"/>
      <c r="E22" s="36"/>
      <c r="F22" s="22">
        <f t="shared" si="0"/>
        <v>0</v>
      </c>
      <c r="G22" s="36"/>
      <c r="H22" s="5">
        <f t="shared" si="1"/>
        <v>0</v>
      </c>
      <c r="I22" s="45"/>
      <c r="J22" s="35"/>
      <c r="K22" s="43"/>
      <c r="L22" s="44"/>
      <c r="M22" s="36"/>
      <c r="N22" s="4">
        <f t="shared" si="3"/>
        <v>0</v>
      </c>
      <c r="O22" s="36"/>
      <c r="P22" s="5">
        <f t="shared" si="2"/>
        <v>0</v>
      </c>
      <c r="Q22" s="36"/>
    </row>
    <row r="23" spans="2:17" ht="18" customHeight="1">
      <c r="B23" s="35"/>
      <c r="C23" s="43"/>
      <c r="D23" s="44"/>
      <c r="E23" s="36"/>
      <c r="F23" s="22">
        <f t="shared" si="0"/>
        <v>0</v>
      </c>
      <c r="G23" s="36"/>
      <c r="H23" s="5">
        <f t="shared" si="1"/>
        <v>0</v>
      </c>
      <c r="I23" s="45"/>
      <c r="J23" s="35"/>
      <c r="K23" s="43"/>
      <c r="L23" s="44"/>
      <c r="M23" s="36"/>
      <c r="N23" s="4">
        <f t="shared" si="3"/>
        <v>0</v>
      </c>
      <c r="O23" s="36"/>
      <c r="P23" s="5">
        <f t="shared" si="2"/>
        <v>0</v>
      </c>
      <c r="Q23" s="36"/>
    </row>
    <row r="24" spans="2:17" ht="18" customHeight="1">
      <c r="B24" s="35"/>
      <c r="C24" s="43"/>
      <c r="D24" s="44"/>
      <c r="E24" s="36"/>
      <c r="F24" s="22">
        <f t="shared" si="0"/>
        <v>0</v>
      </c>
      <c r="G24" s="36"/>
      <c r="H24" s="5">
        <f t="shared" si="1"/>
        <v>0</v>
      </c>
      <c r="I24" s="45"/>
      <c r="J24" s="35"/>
      <c r="K24" s="43"/>
      <c r="L24" s="44"/>
      <c r="M24" s="36"/>
      <c r="N24" s="4">
        <f t="shared" si="3"/>
        <v>0</v>
      </c>
      <c r="O24" s="36"/>
      <c r="P24" s="5">
        <f t="shared" si="2"/>
        <v>0</v>
      </c>
      <c r="Q24" s="36"/>
    </row>
    <row r="25" spans="2:17" ht="18" customHeight="1">
      <c r="B25" s="35"/>
      <c r="C25" s="43"/>
      <c r="D25" s="44"/>
      <c r="E25" s="36"/>
      <c r="F25" s="22">
        <f t="shared" si="0"/>
        <v>0</v>
      </c>
      <c r="G25" s="36"/>
      <c r="H25" s="5">
        <f t="shared" si="1"/>
        <v>0</v>
      </c>
      <c r="I25" s="45"/>
      <c r="J25" s="35"/>
      <c r="K25" s="43"/>
      <c r="L25" s="44"/>
      <c r="M25" s="36"/>
      <c r="N25" s="4">
        <f t="shared" si="3"/>
        <v>0</v>
      </c>
      <c r="O25" s="36"/>
      <c r="P25" s="5">
        <f t="shared" si="2"/>
        <v>0</v>
      </c>
      <c r="Q25" s="36"/>
    </row>
    <row r="26" spans="2:17" ht="18" customHeight="1">
      <c r="B26" s="37" t="s">
        <v>35</v>
      </c>
      <c r="C26" s="43"/>
      <c r="D26" s="44"/>
      <c r="E26" s="39"/>
      <c r="F26" s="47">
        <f>IF(Clock_Hr!$H$4="YES",Clock_Hr!$H$16,0)</f>
        <v>0</v>
      </c>
      <c r="G26" s="39"/>
      <c r="H26" s="47">
        <f>IF(Clock_Hr!$H$4="NO",Clock_Hr!$H$16,0)</f>
        <v>0</v>
      </c>
      <c r="I26" s="40"/>
      <c r="J26" s="35"/>
      <c r="K26" s="43"/>
      <c r="L26" s="44"/>
      <c r="M26" s="36"/>
      <c r="N26" s="4">
        <f t="shared" si="3"/>
        <v>0</v>
      </c>
      <c r="O26" s="36"/>
      <c r="P26" s="5">
        <f t="shared" si="2"/>
        <v>0</v>
      </c>
      <c r="Q26" s="36"/>
    </row>
    <row r="27" spans="2:17" s="12" customFormat="1" ht="18" customHeight="1">
      <c r="B27" s="94" t="s">
        <v>15</v>
      </c>
      <c r="C27" s="95"/>
      <c r="D27" s="95"/>
      <c r="E27" s="96"/>
      <c r="F27" s="48">
        <f>SUM(F6:F26)</f>
        <v>0</v>
      </c>
      <c r="G27" s="14" t="s">
        <v>15</v>
      </c>
      <c r="H27" s="49">
        <f>SUM(H6:H26)</f>
        <v>0</v>
      </c>
      <c r="I27" s="12">
        <f>SUM(I6:I26)</f>
        <v>0</v>
      </c>
      <c r="J27" s="94" t="s">
        <v>15</v>
      </c>
      <c r="K27" s="95"/>
      <c r="L27" s="95"/>
      <c r="M27" s="96"/>
      <c r="N27" s="48">
        <f>SUM(N6:N26)</f>
        <v>0</v>
      </c>
      <c r="O27" s="14" t="s">
        <v>15</v>
      </c>
      <c r="P27" s="49">
        <f>SUM(P6:P26)</f>
        <v>0</v>
      </c>
      <c r="Q27" s="13">
        <f>SUM(Q6:Q26)</f>
        <v>0</v>
      </c>
    </row>
    <row r="28" spans="2:17" s="12" customFormat="1" ht="18" customHeight="1">
      <c r="B28" s="68" t="s">
        <v>6</v>
      </c>
      <c r="C28" s="69"/>
      <c r="D28" s="69"/>
      <c r="E28" s="69"/>
      <c r="F28" s="15">
        <f>IF(I27/12&lt;0.5,0,IF(I27/12&lt;0.75,4,IF(I27/12&lt;1,6,IF(I27/12&lt;1.5,8,IF(I27/12&lt;1.75,12,IF(I27/12&lt;2,14,IF(I27/12&lt;2.5,16,IF(I27/12&lt;2.75,20))))))))</f>
        <v>0</v>
      </c>
      <c r="G28" s="10"/>
      <c r="H28" s="10"/>
      <c r="I28" s="11"/>
      <c r="J28" s="68" t="s">
        <v>7</v>
      </c>
      <c r="K28" s="69"/>
      <c r="L28" s="69"/>
      <c r="M28" s="69"/>
      <c r="N28" s="50">
        <f>IF(Q27/12&lt;0.5,0,IF(Q27/12&lt;0.75,6,IF(Q27/12&lt;1,9,IF(Q27/12&lt;1.5,12,IF(Q27/12&lt;1.75,18,IF(Q27/12&lt;2,21,IF(Q27/12&lt;2.5,24,IF(Q27/12&lt;2.75,30))))))))</f>
        <v>0</v>
      </c>
      <c r="O28" s="10"/>
      <c r="P28" s="10"/>
      <c r="Q28" s="11"/>
    </row>
    <row r="29" spans="2:17" s="12" customFormat="1" ht="23.25" customHeight="1" thickBot="1">
      <c r="B29" s="76" t="s">
        <v>12</v>
      </c>
      <c r="C29" s="77"/>
      <c r="D29" s="77"/>
      <c r="E29" s="77"/>
      <c r="F29" s="65">
        <f>SUM(F27+F28+H27)</f>
        <v>0</v>
      </c>
      <c r="G29" s="66"/>
      <c r="H29" s="66"/>
      <c r="I29" s="67"/>
      <c r="J29" s="76" t="s">
        <v>13</v>
      </c>
      <c r="K29" s="77"/>
      <c r="L29" s="77"/>
      <c r="M29" s="77"/>
      <c r="N29" s="65">
        <f>SUM(N27+P27+N28)</f>
        <v>0</v>
      </c>
      <c r="O29" s="66"/>
      <c r="P29" s="66"/>
      <c r="Q29" s="67"/>
    </row>
    <row r="30" spans="2:18" s="12" customFormat="1" ht="18.75" thickBot="1">
      <c r="B30" s="85" t="s">
        <v>14</v>
      </c>
      <c r="C30" s="86"/>
      <c r="D30" s="86"/>
      <c r="E30" s="86"/>
      <c r="F30" s="87"/>
      <c r="G30" s="78">
        <f>SUM(F29+N29)</f>
        <v>0</v>
      </c>
      <c r="H30" s="79"/>
      <c r="I30" s="80"/>
      <c r="J30" s="70" t="s">
        <v>19</v>
      </c>
      <c r="K30" s="71"/>
      <c r="L30" s="71"/>
      <c r="M30" s="71"/>
      <c r="N30" s="71"/>
      <c r="O30" s="20" t="str">
        <f>IF(G30&gt;93.6,"0 Sems",IF(G30&lt;81.7,"2 Sems",IF(G30&lt;93.7,"1 Sem")))</f>
        <v>2 Sems</v>
      </c>
      <c r="P30" s="97"/>
      <c r="Q30" s="98"/>
      <c r="R30" s="52" t="s">
        <v>45</v>
      </c>
    </row>
    <row r="31" spans="2:18" s="12" customFormat="1" ht="18.75" thickBot="1">
      <c r="B31" s="88"/>
      <c r="C31" s="89"/>
      <c r="D31" s="89"/>
      <c r="E31" s="89"/>
      <c r="F31" s="90"/>
      <c r="G31" s="81"/>
      <c r="H31" s="81"/>
      <c r="I31" s="82"/>
      <c r="J31" s="72"/>
      <c r="K31" s="73"/>
      <c r="L31" s="73"/>
      <c r="M31" s="73"/>
      <c r="N31" s="73"/>
      <c r="O31" s="21" t="s">
        <v>18</v>
      </c>
      <c r="P31" s="99"/>
      <c r="Q31" s="100"/>
      <c r="R31" s="52" t="s">
        <v>46</v>
      </c>
    </row>
    <row r="32" spans="2:18" s="12" customFormat="1" ht="18.75" thickBot="1">
      <c r="B32" s="91"/>
      <c r="C32" s="92"/>
      <c r="D32" s="92"/>
      <c r="E32" s="92"/>
      <c r="F32" s="93"/>
      <c r="G32" s="83"/>
      <c r="H32" s="83"/>
      <c r="I32" s="84"/>
      <c r="J32" s="74"/>
      <c r="K32" s="75"/>
      <c r="L32" s="75"/>
      <c r="M32" s="75"/>
      <c r="N32" s="75"/>
      <c r="O32" s="20" t="str">
        <f>IF(G30&gt;94.4,"0 Qtrs",IF(G30&lt;78.5,"3 Qtrs",IF(G30&lt;86.5,"2 Qtrs",IF(G30&lt;94.5,"1 Qtr"))))</f>
        <v>3 Qtrs</v>
      </c>
      <c r="P32" s="101"/>
      <c r="Q32" s="102"/>
      <c r="R32" s="52" t="s">
        <v>44</v>
      </c>
    </row>
    <row r="33" spans="2:16" s="12" customFormat="1" ht="12.75">
      <c r="B33" s="16"/>
      <c r="C33" s="16"/>
      <c r="D33" s="16"/>
      <c r="G33" s="17"/>
      <c r="H33" s="17"/>
      <c r="J33" s="16"/>
      <c r="K33" s="16"/>
      <c r="L33" s="16"/>
      <c r="O33" s="17"/>
      <c r="P33" s="17"/>
    </row>
    <row r="34" spans="2:17" s="12" customFormat="1" ht="18.75" customHeight="1">
      <c r="B34" s="62" t="s">
        <v>21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  <row r="35" spans="2:17" ht="18" customHeight="1">
      <c r="B35" s="56" t="s">
        <v>24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2:17" ht="18" customHeight="1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2:17" ht="18" customHeight="1">
      <c r="B37" s="53" t="s">
        <v>20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</row>
  </sheetData>
  <sheetProtection sheet="1" selectLockedCells="1"/>
  <mergeCells count="22">
    <mergeCell ref="H2:I2"/>
    <mergeCell ref="K2:M2"/>
    <mergeCell ref="B27:E27"/>
    <mergeCell ref="J27:M27"/>
    <mergeCell ref="N29:Q29"/>
    <mergeCell ref="P30:Q32"/>
    <mergeCell ref="C2:F2"/>
    <mergeCell ref="B3:Q3"/>
    <mergeCell ref="B4:I4"/>
    <mergeCell ref="J4:Q4"/>
    <mergeCell ref="O2:Q2"/>
    <mergeCell ref="B29:E29"/>
    <mergeCell ref="B37:Q37"/>
    <mergeCell ref="B35:Q36"/>
    <mergeCell ref="B34:Q34"/>
    <mergeCell ref="F29:I29"/>
    <mergeCell ref="B28:E28"/>
    <mergeCell ref="J28:M28"/>
    <mergeCell ref="J30:N32"/>
    <mergeCell ref="J29:M29"/>
    <mergeCell ref="G30:I32"/>
    <mergeCell ref="B30:F32"/>
  </mergeCells>
  <dataValidations count="3">
    <dataValidation type="whole" allowBlank="1" showInputMessage="1" showErrorMessage="1" error="You must first truncate credits (drop decimal places) prior to entering credits in this field.  For example, 8.2 or 8.9 credits would be entered as 8 credits." sqref="M6:M26 Q6:Q26 E6:E25 I6:I25">
      <formula1>0</formula1>
      <formula2>99</formula2>
    </dataValidation>
    <dataValidation type="whole" allowBlank="1" showInputMessage="1" showErrorMessage="1" error="You must first truncate credits (drop decimal places) prior to entering credits in this field.  Pre July 1, 1992 terms with &lt; 6 credits should have credits placed in 'Bank Credits' column." sqref="O6:O26">
      <formula1>6</formula1>
      <formula2>99</formula2>
    </dataValidation>
    <dataValidation type="whole" allowBlank="1" showInputMessage="1" showErrorMessage="1" error="You must first truncate credits (drop decimal places) prior to entering credits in this field. Pre-July 1, 1992 terms with &lt; 6 credits should have credits placed in &quot;Bank Credits&quot; column." sqref="G6:G25">
      <formula1>6</formula1>
      <formula2>99</formula2>
    </dataValidation>
  </dataValidations>
  <printOptions/>
  <pageMargins left="0.5" right="0.5" top="0.89" bottom="0.65" header="0.5" footer="0.5"/>
  <pageSetup fitToHeight="1" fitToWidth="1" horizontalDpi="600" verticalDpi="600" orientation="landscape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2"/>
  <sheetViews>
    <sheetView zoomScalePageLayoutView="0" workbookViewId="0" topLeftCell="A1">
      <selection activeCell="H4" sqref="H4"/>
    </sheetView>
  </sheetViews>
  <sheetFormatPr defaultColWidth="9.140625" defaultRowHeight="12.75"/>
  <cols>
    <col min="2" max="2" width="14.57421875" style="0" customWidth="1"/>
    <col min="26" max="29" width="9.140625" style="0" customWidth="1"/>
  </cols>
  <sheetData>
    <row r="1" ht="18">
      <c r="A1" s="28" t="s">
        <v>25</v>
      </c>
    </row>
    <row r="2" spans="1:15" s="38" customFormat="1" ht="12.75">
      <c r="A2" s="42" t="s">
        <v>36</v>
      </c>
      <c r="C2" s="38" t="s">
        <v>31</v>
      </c>
      <c r="H2" s="38" t="s">
        <v>31</v>
      </c>
      <c r="K2" s="38" t="s">
        <v>31</v>
      </c>
      <c r="O2" s="38" t="s">
        <v>31</v>
      </c>
    </row>
    <row r="3" spans="1:27" s="38" customFormat="1" ht="13.5" thickBot="1">
      <c r="A3" s="42"/>
      <c r="Z3" s="38" t="s">
        <v>26</v>
      </c>
      <c r="AA3" s="29" t="s">
        <v>27</v>
      </c>
    </row>
    <row r="4" spans="1:30" ht="13.5" thickBot="1">
      <c r="A4" s="123" t="s">
        <v>28</v>
      </c>
      <c r="B4" s="123"/>
      <c r="C4" s="123"/>
      <c r="D4" s="123"/>
      <c r="E4" s="123"/>
      <c r="F4" s="123"/>
      <c r="H4" s="46" t="s">
        <v>26</v>
      </c>
      <c r="I4" s="30"/>
      <c r="Z4" t="s">
        <v>29</v>
      </c>
      <c r="AC4" s="31" t="s">
        <v>30</v>
      </c>
      <c r="AD4" s="31"/>
    </row>
    <row r="5" spans="1:30" ht="13.5" thickBot="1">
      <c r="A5" t="s">
        <v>31</v>
      </c>
      <c r="I5" s="30"/>
      <c r="Z5" s="29" t="s">
        <v>32</v>
      </c>
      <c r="AA5" s="29"/>
      <c r="AB5" s="31" t="s">
        <v>0</v>
      </c>
      <c r="AC5" s="31" t="s">
        <v>33</v>
      </c>
      <c r="AD5" s="31"/>
    </row>
    <row r="6" spans="1:29" ht="14.25" thickBot="1" thickTop="1">
      <c r="A6" s="123" t="s">
        <v>38</v>
      </c>
      <c r="B6" s="124"/>
      <c r="C6" s="124"/>
      <c r="D6" s="124"/>
      <c r="E6" s="124"/>
      <c r="F6" s="124"/>
      <c r="H6" s="41">
        <v>1</v>
      </c>
      <c r="Z6">
        <v>0</v>
      </c>
      <c r="AA6">
        <v>1</v>
      </c>
      <c r="AB6">
        <v>0</v>
      </c>
      <c r="AC6">
        <v>0</v>
      </c>
    </row>
    <row r="7" spans="8:29" ht="14.25" thickBot="1" thickTop="1">
      <c r="H7" s="38" t="s">
        <v>31</v>
      </c>
      <c r="Z7" s="34">
        <v>2</v>
      </c>
      <c r="AA7">
        <v>3</v>
      </c>
      <c r="AB7">
        <v>1</v>
      </c>
      <c r="AC7">
        <v>0.5</v>
      </c>
    </row>
    <row r="8" spans="1:29" ht="14.25" thickBot="1" thickTop="1">
      <c r="A8" s="123" t="s">
        <v>39</v>
      </c>
      <c r="B8" s="124"/>
      <c r="C8" s="124"/>
      <c r="D8" s="124"/>
      <c r="E8" s="124"/>
      <c r="F8" s="124"/>
      <c r="H8" s="41">
        <v>1</v>
      </c>
      <c r="Z8" s="34">
        <v>4</v>
      </c>
      <c r="AA8">
        <v>5</v>
      </c>
      <c r="AB8">
        <v>2</v>
      </c>
      <c r="AC8">
        <v>1.1</v>
      </c>
    </row>
    <row r="9" spans="1:29" ht="14.25" thickBot="1" thickTop="1">
      <c r="A9" s="29"/>
      <c r="H9" s="38" t="s">
        <v>31</v>
      </c>
      <c r="T9" s="32"/>
      <c r="Z9" s="34">
        <v>6</v>
      </c>
      <c r="AA9">
        <v>7</v>
      </c>
      <c r="AB9">
        <v>3</v>
      </c>
      <c r="AC9">
        <v>1.6</v>
      </c>
    </row>
    <row r="10" spans="1:29" ht="14.25" thickBot="1" thickTop="1">
      <c r="A10" s="123" t="s">
        <v>40</v>
      </c>
      <c r="B10" s="124"/>
      <c r="C10" s="124"/>
      <c r="D10" s="124"/>
      <c r="E10" s="124"/>
      <c r="F10" s="124"/>
      <c r="H10" s="33">
        <f>TRUNC(H6/H8)</f>
        <v>1</v>
      </c>
      <c r="Z10" s="34">
        <v>8</v>
      </c>
      <c r="AA10">
        <v>9</v>
      </c>
      <c r="AB10">
        <v>4</v>
      </c>
      <c r="AC10">
        <v>2.1</v>
      </c>
    </row>
    <row r="11" spans="8:29" ht="14.25" thickBot="1" thickTop="1">
      <c r="H11" s="38" t="s">
        <v>31</v>
      </c>
      <c r="Z11" s="34">
        <v>10</v>
      </c>
      <c r="AA11">
        <v>11</v>
      </c>
      <c r="AB11">
        <v>5</v>
      </c>
      <c r="AC11">
        <v>2.7</v>
      </c>
    </row>
    <row r="12" spans="1:29" ht="14.25" thickBot="1" thickTop="1">
      <c r="A12" s="123" t="s">
        <v>41</v>
      </c>
      <c r="B12" s="124"/>
      <c r="C12" s="124"/>
      <c r="D12" s="124"/>
      <c r="E12" s="124"/>
      <c r="F12" s="124"/>
      <c r="H12" s="33">
        <f>VLOOKUP($H$10,$Z$6:$AB$21,3,1)</f>
        <v>0</v>
      </c>
      <c r="Z12" s="34">
        <v>12</v>
      </c>
      <c r="AA12">
        <v>13</v>
      </c>
      <c r="AB12">
        <v>6</v>
      </c>
      <c r="AC12">
        <v>3.2</v>
      </c>
    </row>
    <row r="13" spans="26:29" ht="14.25" thickBot="1" thickTop="1">
      <c r="Z13" s="34">
        <v>14</v>
      </c>
      <c r="AA13">
        <v>15</v>
      </c>
      <c r="AB13">
        <v>7</v>
      </c>
      <c r="AC13">
        <v>3.7</v>
      </c>
    </row>
    <row r="14" spans="3:29" ht="14.25" thickBot="1" thickTop="1">
      <c r="C14" s="123" t="s">
        <v>42</v>
      </c>
      <c r="D14" s="123"/>
      <c r="E14" s="123"/>
      <c r="F14" s="123"/>
      <c r="H14" s="33">
        <f>IF($H$4="YES",VLOOKUP($H$12,$AB$6:$AC$21,2,1),VLOOKUP($H$12,$AB$27:$AC$42,2,1))</f>
        <v>0</v>
      </c>
      <c r="Z14" s="34">
        <v>16</v>
      </c>
      <c r="AA14">
        <v>17</v>
      </c>
      <c r="AB14">
        <v>8</v>
      </c>
      <c r="AC14">
        <v>4.3</v>
      </c>
    </row>
    <row r="15" spans="26:29" ht="14.25" thickBot="1" thickTop="1">
      <c r="Z15" s="34">
        <v>18</v>
      </c>
      <c r="AA15">
        <v>19</v>
      </c>
      <c r="AB15">
        <v>9</v>
      </c>
      <c r="AC15">
        <v>4.8</v>
      </c>
    </row>
    <row r="16" spans="3:29" ht="14.25" thickBot="1" thickTop="1">
      <c r="C16" s="123" t="s">
        <v>43</v>
      </c>
      <c r="D16" s="123"/>
      <c r="E16" s="123"/>
      <c r="F16" s="123"/>
      <c r="H16" s="51">
        <f>$H$14*($H$8/12)</f>
        <v>0</v>
      </c>
      <c r="Z16" s="34">
        <v>20</v>
      </c>
      <c r="AA16">
        <v>21</v>
      </c>
      <c r="AB16">
        <v>10</v>
      </c>
      <c r="AC16">
        <v>5.3</v>
      </c>
    </row>
    <row r="17" spans="4:29" ht="13.5" thickTop="1">
      <c r="D17" s="38"/>
      <c r="Z17" s="34">
        <v>22</v>
      </c>
      <c r="AA17">
        <v>23</v>
      </c>
      <c r="AB17">
        <v>11</v>
      </c>
      <c r="AC17">
        <v>5.9</v>
      </c>
    </row>
    <row r="18" spans="26:29" ht="12.75">
      <c r="Z18" s="34">
        <v>24</v>
      </c>
      <c r="AA18">
        <v>25</v>
      </c>
      <c r="AB18">
        <v>12</v>
      </c>
      <c r="AC18">
        <v>6.4</v>
      </c>
    </row>
    <row r="19" spans="26:29" ht="12.75">
      <c r="Z19" s="34">
        <v>26</v>
      </c>
      <c r="AA19">
        <v>27</v>
      </c>
      <c r="AB19">
        <v>13</v>
      </c>
      <c r="AC19">
        <v>6.9</v>
      </c>
    </row>
    <row r="20" spans="4:29" ht="12.75" customHeight="1">
      <c r="D20" s="122"/>
      <c r="E20" s="122"/>
      <c r="F20" s="122"/>
      <c r="Z20" s="34">
        <v>28</v>
      </c>
      <c r="AA20">
        <v>29</v>
      </c>
      <c r="AB20">
        <v>14</v>
      </c>
      <c r="AC20">
        <v>7.5</v>
      </c>
    </row>
    <row r="21" spans="4:29" ht="12.75">
      <c r="D21" s="122"/>
      <c r="E21" s="122"/>
      <c r="F21" s="122"/>
      <c r="Z21" s="34">
        <v>30</v>
      </c>
      <c r="AA21">
        <v>9999</v>
      </c>
      <c r="AB21">
        <v>15</v>
      </c>
      <c r="AC21">
        <v>8</v>
      </c>
    </row>
    <row r="22" spans="4:26" ht="12.75">
      <c r="D22" s="122"/>
      <c r="E22" s="122"/>
      <c r="F22" s="122"/>
      <c r="Z22" s="34"/>
    </row>
    <row r="23" ht="12.75">
      <c r="Z23" s="34"/>
    </row>
    <row r="24" spans="26:27" ht="12.75">
      <c r="Z24" s="34"/>
      <c r="AA24" s="29" t="s">
        <v>34</v>
      </c>
    </row>
    <row r="25" spans="26:29" ht="12.75">
      <c r="Z25" t="s">
        <v>31</v>
      </c>
      <c r="AC25" s="31" t="s">
        <v>30</v>
      </c>
    </row>
    <row r="26" spans="26:29" ht="12.75">
      <c r="Z26" s="29" t="s">
        <v>32</v>
      </c>
      <c r="AA26" s="29"/>
      <c r="AB26" s="31" t="s">
        <v>0</v>
      </c>
      <c r="AC26" s="31" t="s">
        <v>33</v>
      </c>
    </row>
    <row r="27" spans="26:29" ht="12.75">
      <c r="Z27">
        <v>0</v>
      </c>
      <c r="AA27">
        <v>1</v>
      </c>
      <c r="AB27">
        <v>0</v>
      </c>
      <c r="AC27">
        <v>0</v>
      </c>
    </row>
    <row r="28" spans="26:29" ht="12.75">
      <c r="Z28" s="34">
        <v>2</v>
      </c>
      <c r="AA28">
        <v>3</v>
      </c>
      <c r="AB28">
        <v>1</v>
      </c>
      <c r="AC28">
        <v>0</v>
      </c>
    </row>
    <row r="29" spans="26:29" ht="12.75">
      <c r="Z29" s="34">
        <v>4</v>
      </c>
      <c r="AA29">
        <v>5</v>
      </c>
      <c r="AB29">
        <v>2</v>
      </c>
      <c r="AC29">
        <v>0</v>
      </c>
    </row>
    <row r="30" spans="26:29" ht="12.75">
      <c r="Z30" s="34">
        <v>6</v>
      </c>
      <c r="AA30">
        <v>7</v>
      </c>
      <c r="AB30">
        <v>3</v>
      </c>
      <c r="AC30">
        <v>0</v>
      </c>
    </row>
    <row r="31" spans="26:29" ht="12.75">
      <c r="Z31" s="34">
        <v>8</v>
      </c>
      <c r="AA31">
        <v>9</v>
      </c>
      <c r="AB31">
        <v>4</v>
      </c>
      <c r="AC31">
        <v>0</v>
      </c>
    </row>
    <row r="32" spans="26:29" ht="12.75">
      <c r="Z32" s="34">
        <v>10</v>
      </c>
      <c r="AA32">
        <v>11</v>
      </c>
      <c r="AB32">
        <v>5</v>
      </c>
      <c r="AC32">
        <v>0</v>
      </c>
    </row>
    <row r="33" spans="26:29" ht="12.75">
      <c r="Z33" s="34">
        <v>12</v>
      </c>
      <c r="AA33">
        <v>13</v>
      </c>
      <c r="AB33">
        <v>6</v>
      </c>
      <c r="AC33">
        <v>4</v>
      </c>
    </row>
    <row r="34" spans="26:29" ht="12.75">
      <c r="Z34" s="34">
        <v>14</v>
      </c>
      <c r="AA34">
        <v>15</v>
      </c>
      <c r="AB34">
        <v>7</v>
      </c>
      <c r="AC34">
        <v>4</v>
      </c>
    </row>
    <row r="35" spans="26:29" ht="12.75">
      <c r="Z35" s="34">
        <v>16</v>
      </c>
      <c r="AA35">
        <v>17</v>
      </c>
      <c r="AB35">
        <v>8</v>
      </c>
      <c r="AC35">
        <v>4</v>
      </c>
    </row>
    <row r="36" spans="26:29" ht="12.75">
      <c r="Z36" s="34">
        <v>18</v>
      </c>
      <c r="AA36">
        <v>19</v>
      </c>
      <c r="AB36">
        <v>9</v>
      </c>
      <c r="AC36">
        <v>6</v>
      </c>
    </row>
    <row r="37" spans="26:29" ht="12.75">
      <c r="Z37" s="34">
        <v>20</v>
      </c>
      <c r="AA37">
        <v>21</v>
      </c>
      <c r="AB37">
        <v>10</v>
      </c>
      <c r="AC37">
        <v>6</v>
      </c>
    </row>
    <row r="38" spans="26:29" ht="12.75">
      <c r="Z38" s="34">
        <v>22</v>
      </c>
      <c r="AA38">
        <v>23</v>
      </c>
      <c r="AB38">
        <v>11</v>
      </c>
      <c r="AC38">
        <v>6</v>
      </c>
    </row>
    <row r="39" spans="26:29" ht="12.75">
      <c r="Z39" s="34">
        <v>24</v>
      </c>
      <c r="AA39">
        <v>25</v>
      </c>
      <c r="AB39">
        <v>12</v>
      </c>
      <c r="AC39">
        <v>8</v>
      </c>
    </row>
    <row r="40" spans="26:29" ht="12.75">
      <c r="Z40" s="34">
        <v>26</v>
      </c>
      <c r="AA40">
        <v>27</v>
      </c>
      <c r="AB40">
        <v>13</v>
      </c>
      <c r="AC40">
        <v>8</v>
      </c>
    </row>
    <row r="41" spans="26:29" ht="12.75">
      <c r="Z41" s="34">
        <v>28</v>
      </c>
      <c r="AA41">
        <v>29</v>
      </c>
      <c r="AB41">
        <v>14</v>
      </c>
      <c r="AC41">
        <v>8</v>
      </c>
    </row>
    <row r="42" spans="26:29" ht="12.75">
      <c r="Z42" s="34">
        <v>30</v>
      </c>
      <c r="AA42">
        <v>9999</v>
      </c>
      <c r="AB42">
        <v>15</v>
      </c>
      <c r="AC42">
        <v>8</v>
      </c>
    </row>
  </sheetData>
  <sheetProtection sheet="1" selectLockedCells="1"/>
  <mergeCells count="8">
    <mergeCell ref="D20:F22"/>
    <mergeCell ref="C16:F16"/>
    <mergeCell ref="A4:F4"/>
    <mergeCell ref="A6:F6"/>
    <mergeCell ref="A8:F8"/>
    <mergeCell ref="A10:F10"/>
    <mergeCell ref="A12:F12"/>
    <mergeCell ref="C14:F14"/>
  </mergeCells>
  <dataValidations count="1">
    <dataValidation type="list" allowBlank="1" showInputMessage="1" showErrorMessage="1" sqref="H4">
      <formula1>$Z$3:$Z$4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Hibbing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Hibbing Community College</dc:creator>
  <cp:keywords/>
  <dc:description/>
  <cp:lastModifiedBy>Ginny Dodds</cp:lastModifiedBy>
  <cp:lastPrinted>2008-03-28T19:35:17Z</cp:lastPrinted>
  <dcterms:created xsi:type="dcterms:W3CDTF">2004-10-04T16:21:06Z</dcterms:created>
  <dcterms:modified xsi:type="dcterms:W3CDTF">2011-09-21T18:13:54Z</dcterms:modified>
  <cp:category/>
  <cp:version/>
  <cp:contentType/>
  <cp:contentStatus/>
</cp:coreProperties>
</file>